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Corona\"/>
    </mc:Choice>
  </mc:AlternateContent>
  <bookViews>
    <workbookView xWindow="0" yWindow="0" windowWidth="28800" windowHeight="13500"/>
  </bookViews>
  <sheets>
    <sheet name="Absonderung Infizierte" sheetId="1" r:id="rId1"/>
    <sheet name="Sverweis" sheetId="2" state="hidden" r:id="rId2"/>
    <sheet name="Tabelle3" sheetId="3" state="hidden" r:id="rId3"/>
  </sheets>
  <definedNames>
    <definedName name="_xlnm.Print_Area" localSheetId="0">'Absonderung Infizierte'!$A$1:$AB$60</definedName>
  </definedNames>
  <calcPr calcId="162913"/>
</workbook>
</file>

<file path=xl/calcChain.xml><?xml version="1.0" encoding="utf-8"?>
<calcChain xmlns="http://schemas.openxmlformats.org/spreadsheetml/2006/main">
  <c r="AD14" i="1" l="1"/>
  <c r="AD12" i="1"/>
  <c r="AD11" i="1"/>
  <c r="AD10" i="1"/>
  <c r="AH14" i="1" l="1"/>
  <c r="AK14" i="1"/>
  <c r="AI14" i="1"/>
  <c r="AK12" i="1"/>
  <c r="AH12" i="1"/>
  <c r="AJ12" i="1"/>
  <c r="AI12" i="1"/>
  <c r="AI11" i="1"/>
  <c r="AH11" i="1"/>
  <c r="AI10" i="1"/>
  <c r="AH10" i="1"/>
  <c r="AD16" i="1"/>
  <c r="AJ14" i="1"/>
  <c r="AK10" i="1" l="1"/>
  <c r="AJ10" i="1"/>
  <c r="AK11" i="1" l="1"/>
  <c r="AK16" i="1" s="1"/>
  <c r="AK17" i="1" s="1"/>
  <c r="AJ11" i="1"/>
  <c r="AJ16" i="1" s="1"/>
  <c r="AJ17" i="1" s="1"/>
  <c r="AI16" i="1"/>
  <c r="AI17" i="1" s="1"/>
  <c r="AH16" i="1"/>
  <c r="AH17" i="1" l="1"/>
  <c r="R30" i="1" s="1"/>
  <c r="R25" i="1" l="1"/>
  <c r="R33" i="1"/>
  <c r="R23" i="1"/>
</calcChain>
</file>

<file path=xl/sharedStrings.xml><?xml version="1.0" encoding="utf-8"?>
<sst xmlns="http://schemas.openxmlformats.org/spreadsheetml/2006/main" count="173" uniqueCount="70">
  <si>
    <t>ja</t>
  </si>
  <si>
    <t>nein</t>
  </si>
  <si>
    <t>Testdatum</t>
  </si>
  <si>
    <t>Freitestung aus Absonderung durch POC Antigenschnelltest am</t>
  </si>
  <si>
    <t xml:space="preserve">Qaurantäne bis einschließlich </t>
  </si>
  <si>
    <t>Hilfsspalte</t>
  </si>
  <si>
    <t>PCR</t>
  </si>
  <si>
    <t>asymtomatisch</t>
  </si>
  <si>
    <t>Freitestung aus Absonderung durch PCR am ( bei KITA und Schule POC antigentest möglich)</t>
  </si>
  <si>
    <t>Startdatum der Qarantäne</t>
  </si>
  <si>
    <t>Datum Berechnungsbegin</t>
  </si>
  <si>
    <t>Datum Kontaktaufnahme durch Gesundheitsamt</t>
  </si>
  <si>
    <t>symtomatisch</t>
  </si>
  <si>
    <t>Beispiel</t>
  </si>
  <si>
    <t>Test</t>
  </si>
  <si>
    <t>Person</t>
  </si>
  <si>
    <t>positiv getestete Person</t>
  </si>
  <si>
    <t>POC</t>
  </si>
  <si>
    <t>Lfd Nr.</t>
  </si>
  <si>
    <t>enge kontaktperson im Haushalt</t>
  </si>
  <si>
    <t xml:space="preserve">enen Kontaktperoson außerhalb des Haushaltes </t>
  </si>
  <si>
    <t>Letzter Kontakt</t>
  </si>
  <si>
    <t>Geimpft</t>
  </si>
  <si>
    <t>keine Q.</t>
  </si>
  <si>
    <t>Meldedatum + 13</t>
  </si>
  <si>
    <t>Meldedatum + 4</t>
  </si>
  <si>
    <t>Meldedatum +6</t>
  </si>
  <si>
    <t xml:space="preserve">Meldedatum </t>
  </si>
  <si>
    <t>Testdatum + 14</t>
  </si>
  <si>
    <t>Testdatum + 5</t>
  </si>
  <si>
    <t>Testdatum +7</t>
  </si>
  <si>
    <t>keine Freitestung</t>
  </si>
  <si>
    <t>letzter Kontakt  + 10</t>
  </si>
  <si>
    <t>letzter Kontakt  + 5</t>
  </si>
  <si>
    <t>letzter Kontakt  + 7</t>
  </si>
  <si>
    <t>letzter Kontakt</t>
  </si>
  <si>
    <t>x</t>
  </si>
  <si>
    <t>Zusammenfassung Quellfall</t>
  </si>
  <si>
    <t xml:space="preserve">Qarantäne bis einschließlich </t>
  </si>
  <si>
    <t>Startdatum der Quarantäne</t>
  </si>
  <si>
    <t>Berechnungsbeginn</t>
  </si>
  <si>
    <t>Testart</t>
  </si>
  <si>
    <t>Test +1</t>
  </si>
  <si>
    <t>Symptombeginn +1 oder Test +1</t>
  </si>
  <si>
    <t>immunisiert</t>
  </si>
  <si>
    <t>Datum positives Testergebnis (TT.MM.JJJJ)</t>
  </si>
  <si>
    <t>Name, Vorname</t>
  </si>
  <si>
    <t>(Zutreffendes bitte ankreuzen bzw. ausfüllen)</t>
  </si>
  <si>
    <t>COVID-19-typische Symptome vorhanden</t>
  </si>
  <si>
    <t xml:space="preserve">Absonderung bis einschließlich </t>
  </si>
  <si>
    <t>Startdatum der Absonderung</t>
  </si>
  <si>
    <t>Berechnung häusliche Absonderung / Quarantäne</t>
  </si>
  <si>
    <t>Symptombeginn oder Test +10</t>
  </si>
  <si>
    <t>Testdatum +10</t>
  </si>
  <si>
    <t>pos. Testergebnis</t>
  </si>
  <si>
    <t xml:space="preserve">Datum Testabnahme (TT.MM.JJJJ) 
</t>
  </si>
  <si>
    <t xml:space="preserve">Antigentest </t>
  </si>
  <si>
    <t>Datum Symptombeginn (TT.MM.JJJJ)</t>
  </si>
  <si>
    <t>(bei fortbestehenden Symptomen oder einem positiven</t>
  </si>
  <si>
    <t>Testdatum +5</t>
  </si>
  <si>
    <t>Verlängerung bis max.</t>
  </si>
  <si>
    <t>Symptombeginn oder Test +5</t>
  </si>
  <si>
    <t>(maximal 2 Tage vor Testabnahme)</t>
  </si>
  <si>
    <t>Angaben positiv getestete Person</t>
  </si>
  <si>
    <t>(1. Zähltag der mindestens 5-tägigen Absonderung;
entweder Tag nach Testabnahme oder Tag nach Symptombeginn, sofern dieser max. zwei Tage vor dem Tag der Testabnahme war)</t>
  </si>
  <si>
    <t>(wenn in den letzten 48 Stunden keine Symptome aufgetreten sind)</t>
  </si>
  <si>
    <t>Verlängerung der Absonderung bis maximal</t>
  </si>
  <si>
    <t>Dieser Rechner hilft bei der Berechnung von Absonderungszeiten aufgrund eigener Angaben. 
Rechtsverbindlich für die Absonderung ist die Allgemeinverfügung Absonderung von Verdachtspersonen und positiv auf das Coronavirus getesteten Personen in der jeweils gültigen Fassung.</t>
  </si>
  <si>
    <t>bis 48 Stunden keine Symptome aufgetreten sind, längstens bis zum 10. Tag)</t>
  </si>
  <si>
    <t xml:space="preserve">Testnachweis über den 5. Tag hinaus verlängert sich die Absonderung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</si>
</sst>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2"/>
      <color theme="1"/>
      <name val="Arial"/>
      <family val="2"/>
    </font>
    <font>
      <b/>
      <sz val="12"/>
      <color theme="1"/>
      <name val="Arial"/>
      <family val="2"/>
    </font>
    <font>
      <b/>
      <sz val="14"/>
      <color theme="1"/>
      <name val="Arial"/>
      <family val="2"/>
    </font>
    <font>
      <sz val="11"/>
      <name val="Calibri"/>
      <family val="2"/>
      <scheme val="minor"/>
    </font>
    <font>
      <sz val="12"/>
      <name val="Arial"/>
      <family val="2"/>
    </font>
    <font>
      <sz val="12"/>
      <color rgb="FFFF0000"/>
      <name val="Arial"/>
      <family val="2"/>
    </font>
    <font>
      <sz val="11"/>
      <color theme="1"/>
      <name val="Arial"/>
      <family val="2"/>
    </font>
  </fonts>
  <fills count="7">
    <fill>
      <patternFill patternType="none"/>
    </fill>
    <fill>
      <patternFill patternType="gray125"/>
    </fill>
    <fill>
      <patternFill patternType="solid">
        <fgColor rgb="FFFF000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cellStyleXfs>
  <cellXfs count="72">
    <xf numFmtId="0" fontId="0" fillId="0" borderId="0" xfId="0"/>
    <xf numFmtId="0" fontId="1" fillId="0" borderId="0" xfId="0" applyFont="1"/>
    <xf numFmtId="0" fontId="1" fillId="0" borderId="0" xfId="0" applyFont="1" applyAlignment="1">
      <alignment wrapText="1"/>
    </xf>
    <xf numFmtId="0" fontId="0" fillId="2" borderId="0" xfId="0" applyFill="1"/>
    <xf numFmtId="0" fontId="0" fillId="0" borderId="0" xfId="0" applyBorder="1" applyAlignment="1">
      <alignment vertical="center"/>
    </xf>
    <xf numFmtId="0" fontId="0" fillId="0" borderId="0" xfId="0" applyBorder="1" applyAlignment="1">
      <alignment horizontal="center" vertical="center"/>
    </xf>
    <xf numFmtId="49" fontId="1" fillId="0" borderId="0" xfId="0" applyNumberFormat="1" applyFont="1" applyFill="1" applyBorder="1" applyAlignment="1" applyProtection="1">
      <alignment horizontal="center" vertical="center"/>
      <protection locked="0"/>
    </xf>
    <xf numFmtId="0" fontId="1" fillId="5" borderId="0" xfId="0" applyFont="1" applyFill="1" applyBorder="1" applyAlignment="1" applyProtection="1">
      <alignment vertical="center"/>
    </xf>
    <xf numFmtId="0" fontId="4" fillId="0" borderId="0" xfId="0" applyFont="1" applyAlignment="1">
      <alignment horizontal="left"/>
    </xf>
    <xf numFmtId="0" fontId="4" fillId="0" borderId="0" xfId="0" applyFont="1"/>
    <xf numFmtId="0" fontId="4" fillId="4" borderId="1" xfId="0" applyFont="1" applyFill="1" applyBorder="1"/>
    <xf numFmtId="0" fontId="4" fillId="4" borderId="1" xfId="0" applyFont="1" applyFill="1" applyBorder="1" applyAlignment="1">
      <alignment horizontal="left" vertical="top"/>
    </xf>
    <xf numFmtId="0" fontId="4" fillId="4" borderId="1" xfId="0" applyFont="1" applyFill="1" applyBorder="1" applyAlignment="1">
      <alignment vertical="top"/>
    </xf>
    <xf numFmtId="0" fontId="5" fillId="4" borderId="1" xfId="0" applyFont="1" applyFill="1" applyBorder="1" applyAlignment="1">
      <alignment vertical="top"/>
    </xf>
    <xf numFmtId="0" fontId="5" fillId="4" borderId="1" xfId="0" applyFont="1" applyFill="1" applyBorder="1" applyAlignment="1">
      <alignment vertical="top" wrapText="1"/>
    </xf>
    <xf numFmtId="0" fontId="4" fillId="0" borderId="1" xfId="0" applyFont="1" applyFill="1" applyBorder="1" applyAlignment="1">
      <alignment horizontal="left"/>
    </xf>
    <xf numFmtId="0" fontId="4" fillId="0" borderId="1" xfId="0" applyFont="1" applyFill="1" applyBorder="1"/>
    <xf numFmtId="0" fontId="4" fillId="0" borderId="2" xfId="0" applyFont="1" applyFill="1" applyBorder="1" applyAlignment="1">
      <alignment horizontal="left"/>
    </xf>
    <xf numFmtId="0" fontId="4" fillId="0" borderId="2" xfId="0" applyFont="1" applyFill="1" applyBorder="1"/>
    <xf numFmtId="0" fontId="4" fillId="0" borderId="1" xfId="0" applyFont="1" applyFill="1" applyBorder="1" applyAlignment="1">
      <alignment horizontal="center"/>
    </xf>
    <xf numFmtId="0" fontId="4" fillId="0" borderId="2" xfId="0" applyFont="1" applyBorder="1" applyAlignment="1">
      <alignment horizontal="left"/>
    </xf>
    <xf numFmtId="0" fontId="4" fillId="0" borderId="2" xfId="0" applyFont="1" applyBorder="1" applyAlignment="1">
      <alignment horizontal="center"/>
    </xf>
    <xf numFmtId="0" fontId="4" fillId="0" borderId="2" xfId="0" applyFont="1" applyBorder="1"/>
    <xf numFmtId="0" fontId="4" fillId="0" borderId="1" xfId="0" applyFont="1" applyBorder="1" applyAlignment="1">
      <alignment horizontal="left"/>
    </xf>
    <xf numFmtId="0" fontId="4" fillId="0" borderId="1" xfId="0" applyFont="1" applyBorder="1" applyAlignment="1">
      <alignment horizontal="center"/>
    </xf>
    <xf numFmtId="0" fontId="4" fillId="0" borderId="1" xfId="0" applyFont="1" applyBorder="1"/>
    <xf numFmtId="14" fontId="4" fillId="0" borderId="1" xfId="0" applyNumberFormat="1" applyFont="1" applyBorder="1" applyAlignment="1">
      <alignment horizontal="center"/>
    </xf>
    <xf numFmtId="0" fontId="4" fillId="0" borderId="3" xfId="0" applyFont="1" applyFill="1" applyBorder="1" applyAlignment="1">
      <alignment horizontal="left"/>
    </xf>
    <xf numFmtId="0" fontId="4" fillId="0" borderId="3" xfId="0" applyFont="1" applyFill="1" applyBorder="1"/>
    <xf numFmtId="0" fontId="4" fillId="0" borderId="3" xfId="0" applyFont="1" applyFill="1" applyBorder="1" applyAlignment="1">
      <alignment horizontal="center"/>
    </xf>
    <xf numFmtId="14" fontId="4" fillId="0" borderId="1" xfId="0" applyNumberFormat="1" applyFont="1" applyFill="1" applyBorder="1" applyAlignment="1">
      <alignment horizontal="center"/>
    </xf>
    <xf numFmtId="14" fontId="4" fillId="0" borderId="3" xfId="0" applyNumberFormat="1" applyFont="1" applyFill="1" applyBorder="1" applyAlignment="1">
      <alignment horizontal="center"/>
    </xf>
    <xf numFmtId="14" fontId="4" fillId="0" borderId="0" xfId="0" applyNumberFormat="1" applyFont="1" applyAlignment="1">
      <alignment horizontal="center"/>
    </xf>
    <xf numFmtId="0" fontId="0" fillId="0" borderId="0" xfId="0" applyBorder="1" applyAlignment="1" applyProtection="1">
      <alignment vertical="center"/>
    </xf>
    <xf numFmtId="0" fontId="0" fillId="0" borderId="0" xfId="0" applyBorder="1" applyAlignment="1" applyProtection="1">
      <alignment horizontal="center" vertical="center"/>
    </xf>
    <xf numFmtId="0" fontId="1" fillId="0" borderId="0" xfId="0" applyFont="1" applyBorder="1" applyAlignment="1" applyProtection="1">
      <alignment vertical="center"/>
    </xf>
    <xf numFmtId="0" fontId="2" fillId="0" borderId="0" xfId="0" applyFont="1" applyBorder="1" applyAlignment="1" applyProtection="1">
      <alignment vertical="center"/>
    </xf>
    <xf numFmtId="0" fontId="1" fillId="0" borderId="0" xfId="0" applyFont="1" applyBorder="1" applyAlignment="1" applyProtection="1">
      <alignment horizontal="center" vertical="center"/>
    </xf>
    <xf numFmtId="0" fontId="0" fillId="5" borderId="0" xfId="0" applyFill="1" applyBorder="1" applyAlignment="1" applyProtection="1">
      <alignment vertical="center"/>
    </xf>
    <xf numFmtId="0" fontId="1" fillId="5" borderId="0" xfId="0" applyFont="1" applyFill="1" applyBorder="1" applyAlignment="1" applyProtection="1">
      <alignment horizontal="center" vertical="center"/>
    </xf>
    <xf numFmtId="0" fontId="5" fillId="5" borderId="0" xfId="0" applyFont="1" applyFill="1" applyBorder="1" applyAlignment="1" applyProtection="1">
      <alignment vertical="center"/>
    </xf>
    <xf numFmtId="0" fontId="6" fillId="5" borderId="0" xfId="0" applyFont="1" applyFill="1" applyBorder="1" applyAlignment="1" applyProtection="1">
      <alignment vertical="center"/>
    </xf>
    <xf numFmtId="49" fontId="1" fillId="5" borderId="0" xfId="0" applyNumberFormat="1" applyFont="1" applyFill="1" applyBorder="1" applyAlignment="1" applyProtection="1">
      <alignment horizontal="center" vertical="center"/>
    </xf>
    <xf numFmtId="49" fontId="1" fillId="0" borderId="0" xfId="0" applyNumberFormat="1" applyFont="1" applyBorder="1" applyAlignment="1" applyProtection="1">
      <alignment vertical="center"/>
    </xf>
    <xf numFmtId="14" fontId="1" fillId="5" borderId="0" xfId="0" applyNumberFormat="1" applyFont="1" applyFill="1" applyBorder="1" applyAlignment="1" applyProtection="1">
      <alignment vertical="center"/>
    </xf>
    <xf numFmtId="0" fontId="0" fillId="3" borderId="0" xfId="0" applyFill="1" applyBorder="1" applyAlignment="1" applyProtection="1">
      <alignment vertical="center"/>
    </xf>
    <xf numFmtId="0" fontId="1" fillId="3" borderId="0" xfId="0" applyFont="1" applyFill="1" applyBorder="1" applyAlignment="1" applyProtection="1">
      <alignment vertical="center"/>
    </xf>
    <xf numFmtId="0" fontId="2" fillId="3" borderId="0" xfId="0" applyFont="1" applyFill="1" applyBorder="1" applyAlignment="1" applyProtection="1">
      <alignment vertical="center"/>
    </xf>
    <xf numFmtId="0" fontId="1" fillId="3" borderId="0"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14" fontId="1" fillId="3" borderId="0" xfId="0" applyNumberFormat="1" applyFont="1" applyFill="1" applyBorder="1" applyAlignment="1" applyProtection="1">
      <alignment horizontal="center" vertical="center"/>
    </xf>
    <xf numFmtId="0" fontId="2" fillId="3" borderId="0" xfId="0" applyFont="1" applyFill="1" applyBorder="1" applyAlignment="1" applyProtection="1">
      <alignment vertical="center" wrapText="1"/>
    </xf>
    <xf numFmtId="0" fontId="2" fillId="3" borderId="0" xfId="0" applyFont="1" applyFill="1" applyBorder="1" applyAlignment="1" applyProtection="1">
      <alignment horizontal="left" vertical="center"/>
    </xf>
    <xf numFmtId="0" fontId="1" fillId="3" borderId="0" xfId="0" applyFont="1" applyFill="1" applyBorder="1" applyAlignment="1" applyProtection="1">
      <alignment vertical="center" wrapText="1"/>
    </xf>
    <xf numFmtId="0" fontId="0" fillId="3" borderId="0" xfId="0" applyFill="1" applyBorder="1" applyAlignment="1" applyProtection="1">
      <alignment horizontal="center" vertical="center"/>
    </xf>
    <xf numFmtId="0" fontId="7" fillId="3" borderId="0" xfId="0" applyFont="1" applyFill="1" applyBorder="1" applyAlignment="1" applyProtection="1">
      <alignment horizontal="left" vertical="center"/>
    </xf>
    <xf numFmtId="0" fontId="1" fillId="5" borderId="0" xfId="0" applyFont="1" applyFill="1" applyBorder="1" applyAlignment="1" applyProtection="1">
      <alignment horizontal="left" vertical="top"/>
    </xf>
    <xf numFmtId="0" fontId="1" fillId="5" borderId="0" xfId="0" applyFont="1" applyFill="1" applyBorder="1" applyAlignment="1" applyProtection="1">
      <alignment horizontal="left" vertical="center" wrapText="1"/>
    </xf>
    <xf numFmtId="0" fontId="1" fillId="5" borderId="0" xfId="0" applyFont="1" applyFill="1" applyBorder="1" applyAlignment="1" applyProtection="1">
      <alignment horizontal="left" vertical="center"/>
    </xf>
    <xf numFmtId="0" fontId="2"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5" fillId="4" borderId="1" xfId="0" applyFont="1" applyFill="1" applyBorder="1" applyAlignment="1">
      <alignment horizontal="left"/>
    </xf>
    <xf numFmtId="0" fontId="3" fillId="3" borderId="0" xfId="0" applyFont="1" applyFill="1" applyBorder="1" applyAlignment="1" applyProtection="1">
      <alignment horizontal="center" vertical="center"/>
    </xf>
    <xf numFmtId="0" fontId="1" fillId="4" borderId="0"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7" fillId="6" borderId="0" xfId="0" applyFont="1" applyFill="1" applyBorder="1" applyAlignment="1" applyProtection="1">
      <alignment horizontal="center" vertical="center" wrapText="1"/>
    </xf>
    <xf numFmtId="0" fontId="7" fillId="3" borderId="0" xfId="0" applyFont="1" applyFill="1" applyBorder="1" applyAlignment="1" applyProtection="1">
      <alignment horizontal="left" vertical="center" wrapText="1"/>
    </xf>
    <xf numFmtId="0" fontId="0" fillId="0" borderId="0" xfId="0" applyAlignment="1">
      <alignment vertical="center" wrapText="1"/>
    </xf>
    <xf numFmtId="14" fontId="1" fillId="0" borderId="0" xfId="0" applyNumberFormat="1" applyFont="1" applyFill="1" applyBorder="1" applyAlignment="1" applyProtection="1">
      <alignment horizontal="center" vertical="center"/>
    </xf>
    <xf numFmtId="0" fontId="6" fillId="0" borderId="0" xfId="0" applyFont="1" applyFill="1" applyBorder="1" applyAlignment="1" applyProtection="1">
      <alignment horizontal="center" vertical="center"/>
      <protection locked="0"/>
    </xf>
    <xf numFmtId="14" fontId="1" fillId="0" borderId="0" xfId="0" applyNumberFormat="1" applyFont="1" applyFill="1" applyBorder="1" applyAlignment="1" applyProtection="1">
      <alignment horizontal="center" vertical="center"/>
      <protection locked="0"/>
    </xf>
    <xf numFmtId="0" fontId="1" fillId="5" borderId="0" xfId="0" applyFont="1" applyFill="1" applyBorder="1" applyAlignment="1" applyProtection="1">
      <alignment horizontal="left" vertical="center" wrapText="1"/>
    </xf>
  </cellXfs>
  <cellStyles count="1">
    <cellStyle name="Standard" xfId="0" builtinId="0"/>
  </cellStyles>
  <dxfs count="9">
    <dxf>
      <font>
        <color auto="1"/>
      </font>
      <fill>
        <patternFill>
          <bgColor theme="5" tint="0.79998168889431442"/>
        </patternFill>
      </fill>
    </dxf>
    <dxf>
      <fill>
        <patternFill>
          <bgColor rgb="FFFFC7CE"/>
        </patternFill>
      </fill>
    </dxf>
    <dxf>
      <fill>
        <patternFill>
          <bgColor theme="5" tint="0.79998168889431442"/>
        </patternFill>
      </fill>
    </dxf>
    <dxf>
      <font>
        <color theme="5" tint="-0.24994659260841701"/>
      </font>
      <fill>
        <patternFill>
          <bgColor theme="5" tint="0.59996337778862885"/>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1"/>
  <sheetViews>
    <sheetView showGridLines="0" tabSelected="1" zoomScale="70" zoomScaleNormal="70" workbookViewId="0">
      <selection activeCell="J8" sqref="J8:Z8"/>
    </sheetView>
  </sheetViews>
  <sheetFormatPr baseColWidth="10" defaultRowHeight="15" x14ac:dyDescent="0.25"/>
  <cols>
    <col min="1" max="2" width="2.7109375" style="4" customWidth="1"/>
    <col min="3" max="18" width="4.7109375" style="4" customWidth="1"/>
    <col min="19" max="19" width="1.7109375" style="4" customWidth="1"/>
    <col min="20" max="22" width="4.7109375" style="4" customWidth="1"/>
    <col min="23" max="23" width="1.7109375" style="4" customWidth="1"/>
    <col min="24" max="24" width="4.7109375" style="5" customWidth="1"/>
    <col min="25" max="25" width="4.7109375" style="4" customWidth="1"/>
    <col min="26" max="28" width="2.7109375" style="4" customWidth="1"/>
    <col min="29" max="29" width="19.140625" style="8" hidden="1" customWidth="1"/>
    <col min="30" max="30" width="34.5703125" style="8" hidden="1" customWidth="1"/>
    <col min="31" max="31" width="15.85546875" style="9" hidden="1" customWidth="1"/>
    <col min="32" max="32" width="6.42578125" style="9" hidden="1" customWidth="1"/>
    <col min="33" max="33" width="7.140625" style="9" hidden="1" customWidth="1"/>
    <col min="34" max="34" width="19.28515625" style="9" hidden="1" customWidth="1"/>
    <col min="35" max="35" width="45.42578125" style="9" hidden="1" customWidth="1"/>
    <col min="36" max="36" width="27.42578125" style="9" hidden="1" customWidth="1"/>
    <col min="37" max="37" width="34.42578125" style="9" hidden="1" customWidth="1"/>
    <col min="38" max="41" width="11.42578125" customWidth="1"/>
  </cols>
  <sheetData>
    <row r="1" spans="1:37" ht="9.9499999999999993" customHeight="1" x14ac:dyDescent="0.25">
      <c r="A1" s="33"/>
      <c r="B1" s="33"/>
      <c r="C1" s="33"/>
      <c r="D1" s="33"/>
      <c r="E1" s="33"/>
      <c r="F1" s="33"/>
      <c r="G1" s="33"/>
      <c r="H1" s="33"/>
      <c r="I1" s="33"/>
      <c r="J1" s="33"/>
      <c r="K1" s="33"/>
      <c r="L1" s="33"/>
      <c r="M1" s="33"/>
      <c r="N1" s="33"/>
      <c r="O1" s="33"/>
      <c r="P1" s="33"/>
      <c r="Q1" s="33"/>
      <c r="R1" s="33"/>
      <c r="S1" s="33"/>
      <c r="T1" s="33"/>
      <c r="U1" s="33"/>
      <c r="V1" s="33"/>
      <c r="W1" s="33"/>
      <c r="X1" s="34"/>
      <c r="Y1" s="33"/>
      <c r="Z1" s="33"/>
      <c r="AA1" s="33"/>
      <c r="AB1" s="33"/>
    </row>
    <row r="2" spans="1:37" ht="24.95" customHeight="1" x14ac:dyDescent="0.25">
      <c r="A2" s="33"/>
      <c r="B2" s="62" t="s">
        <v>51</v>
      </c>
      <c r="C2" s="62"/>
      <c r="D2" s="62"/>
      <c r="E2" s="62"/>
      <c r="F2" s="62"/>
      <c r="G2" s="62"/>
      <c r="H2" s="62"/>
      <c r="I2" s="62"/>
      <c r="J2" s="62"/>
      <c r="K2" s="62"/>
      <c r="L2" s="62"/>
      <c r="M2" s="62"/>
      <c r="N2" s="62"/>
      <c r="O2" s="62"/>
      <c r="P2" s="62"/>
      <c r="Q2" s="62"/>
      <c r="R2" s="62"/>
      <c r="S2" s="62"/>
      <c r="T2" s="62"/>
      <c r="U2" s="62"/>
      <c r="V2" s="62"/>
      <c r="W2" s="62"/>
      <c r="X2" s="62"/>
      <c r="Y2" s="62"/>
      <c r="Z2" s="62"/>
      <c r="AA2" s="62"/>
      <c r="AB2" s="35"/>
      <c r="AC2" s="61" t="s">
        <v>5</v>
      </c>
      <c r="AD2" s="61"/>
      <c r="AE2" s="61"/>
      <c r="AF2" s="61"/>
      <c r="AG2" s="61"/>
      <c r="AH2" s="61"/>
      <c r="AI2" s="61"/>
      <c r="AJ2" s="10"/>
      <c r="AK2" s="10"/>
    </row>
    <row r="3" spans="1:37" ht="24.95" customHeight="1" x14ac:dyDescent="0.25">
      <c r="A3" s="33"/>
      <c r="B3" s="63" t="s">
        <v>47</v>
      </c>
      <c r="C3" s="63"/>
      <c r="D3" s="63"/>
      <c r="E3" s="63"/>
      <c r="F3" s="63"/>
      <c r="G3" s="63"/>
      <c r="H3" s="63"/>
      <c r="I3" s="63"/>
      <c r="J3" s="63"/>
      <c r="K3" s="63"/>
      <c r="L3" s="63"/>
      <c r="M3" s="63"/>
      <c r="N3" s="63"/>
      <c r="O3" s="63"/>
      <c r="P3" s="63"/>
      <c r="Q3" s="63"/>
      <c r="R3" s="63"/>
      <c r="S3" s="63"/>
      <c r="T3" s="63"/>
      <c r="U3" s="63"/>
      <c r="V3" s="63"/>
      <c r="W3" s="63"/>
      <c r="X3" s="63"/>
      <c r="Y3" s="63"/>
      <c r="Z3" s="63"/>
      <c r="AA3" s="63"/>
      <c r="AB3" s="35"/>
      <c r="AC3" s="11"/>
      <c r="AD3" s="11" t="s">
        <v>15</v>
      </c>
      <c r="AE3" s="12"/>
      <c r="AF3" s="12"/>
      <c r="AG3" s="12" t="s">
        <v>44</v>
      </c>
      <c r="AH3" s="13" t="s">
        <v>38</v>
      </c>
      <c r="AI3" s="14" t="s">
        <v>60</v>
      </c>
      <c r="AJ3" s="13" t="s">
        <v>39</v>
      </c>
      <c r="AK3" s="13" t="s">
        <v>10</v>
      </c>
    </row>
    <row r="4" spans="1:37" ht="50.1" customHeight="1" x14ac:dyDescent="0.25">
      <c r="A4" s="33"/>
      <c r="B4" s="65" t="s">
        <v>67</v>
      </c>
      <c r="C4" s="65"/>
      <c r="D4" s="65"/>
      <c r="E4" s="65"/>
      <c r="F4" s="65"/>
      <c r="G4" s="65"/>
      <c r="H4" s="65"/>
      <c r="I4" s="65"/>
      <c r="J4" s="65"/>
      <c r="K4" s="65"/>
      <c r="L4" s="65"/>
      <c r="M4" s="65"/>
      <c r="N4" s="65"/>
      <c r="O4" s="65"/>
      <c r="P4" s="65"/>
      <c r="Q4" s="65"/>
      <c r="R4" s="65"/>
      <c r="S4" s="65"/>
      <c r="T4" s="65"/>
      <c r="U4" s="65"/>
      <c r="V4" s="65"/>
      <c r="W4" s="65"/>
      <c r="X4" s="65"/>
      <c r="Y4" s="65"/>
      <c r="Z4" s="65"/>
      <c r="AA4" s="65"/>
      <c r="AB4" s="35"/>
      <c r="AC4" s="15">
        <v>1</v>
      </c>
      <c r="AD4" s="15" t="s">
        <v>16</v>
      </c>
      <c r="AE4" s="16" t="s">
        <v>7</v>
      </c>
      <c r="AF4" s="16" t="s">
        <v>6</v>
      </c>
      <c r="AG4" s="16"/>
      <c r="AH4" s="16" t="s">
        <v>59</v>
      </c>
      <c r="AI4" s="16" t="s">
        <v>53</v>
      </c>
      <c r="AJ4" s="16" t="s">
        <v>54</v>
      </c>
      <c r="AK4" s="16" t="s">
        <v>42</v>
      </c>
    </row>
    <row r="5" spans="1:37" ht="15" customHeight="1" x14ac:dyDescent="0.25">
      <c r="A5" s="33"/>
      <c r="B5" s="33"/>
      <c r="C5" s="36"/>
      <c r="D5" s="36"/>
      <c r="E5" s="36"/>
      <c r="F5" s="36"/>
      <c r="G5" s="36"/>
      <c r="H5" s="36"/>
      <c r="I5" s="36"/>
      <c r="J5" s="36"/>
      <c r="K5" s="36"/>
      <c r="L5" s="36"/>
      <c r="M5" s="36"/>
      <c r="N5" s="36"/>
      <c r="O5" s="36"/>
      <c r="P5" s="36"/>
      <c r="Q5" s="36"/>
      <c r="R5" s="36"/>
      <c r="S5" s="36"/>
      <c r="T5" s="36"/>
      <c r="U5" s="36"/>
      <c r="V5" s="35"/>
      <c r="W5" s="35"/>
      <c r="X5" s="37"/>
      <c r="Y5" s="35"/>
      <c r="Z5" s="35"/>
      <c r="AA5" s="35"/>
      <c r="AB5" s="35"/>
      <c r="AC5" s="15">
        <v>3</v>
      </c>
      <c r="AD5" s="15" t="s">
        <v>16</v>
      </c>
      <c r="AE5" s="16" t="s">
        <v>7</v>
      </c>
      <c r="AF5" s="16" t="s">
        <v>17</v>
      </c>
      <c r="AG5" s="16"/>
      <c r="AH5" s="16" t="s">
        <v>59</v>
      </c>
      <c r="AI5" s="16" t="s">
        <v>53</v>
      </c>
      <c r="AJ5" s="16" t="s">
        <v>54</v>
      </c>
      <c r="AK5" s="16" t="s">
        <v>42</v>
      </c>
    </row>
    <row r="6" spans="1:37" ht="24.95" customHeight="1" x14ac:dyDescent="0.25">
      <c r="A6" s="33"/>
      <c r="B6" s="64" t="s">
        <v>63</v>
      </c>
      <c r="C6" s="64"/>
      <c r="D6" s="64"/>
      <c r="E6" s="64"/>
      <c r="F6" s="64"/>
      <c r="G6" s="64"/>
      <c r="H6" s="64"/>
      <c r="I6" s="64"/>
      <c r="J6" s="64"/>
      <c r="K6" s="64"/>
      <c r="L6" s="64"/>
      <c r="M6" s="64"/>
      <c r="N6" s="64"/>
      <c r="O6" s="64"/>
      <c r="P6" s="64"/>
      <c r="Q6" s="64"/>
      <c r="R6" s="64"/>
      <c r="S6" s="64"/>
      <c r="T6" s="64"/>
      <c r="U6" s="64"/>
      <c r="V6" s="64"/>
      <c r="W6" s="64"/>
      <c r="X6" s="64"/>
      <c r="Y6" s="64"/>
      <c r="Z6" s="64"/>
      <c r="AA6" s="64"/>
      <c r="AB6" s="35"/>
      <c r="AC6" s="15"/>
      <c r="AD6" s="15"/>
      <c r="AE6" s="16"/>
      <c r="AF6" s="16"/>
      <c r="AG6" s="16"/>
      <c r="AH6" s="16"/>
      <c r="AI6" s="16"/>
      <c r="AJ6" s="16"/>
      <c r="AK6" s="16"/>
    </row>
    <row r="7" spans="1:37" ht="15" customHeight="1" x14ac:dyDescent="0.25">
      <c r="A7" s="33"/>
      <c r="B7" s="38"/>
      <c r="C7" s="7"/>
      <c r="D7" s="7"/>
      <c r="E7" s="7"/>
      <c r="F7" s="7"/>
      <c r="G7" s="7"/>
      <c r="H7" s="7"/>
      <c r="I7" s="7"/>
      <c r="J7" s="7"/>
      <c r="K7" s="7"/>
      <c r="L7" s="7"/>
      <c r="M7" s="7"/>
      <c r="N7" s="7"/>
      <c r="O7" s="7"/>
      <c r="P7" s="7"/>
      <c r="Q7" s="7"/>
      <c r="R7" s="7"/>
      <c r="S7" s="7"/>
      <c r="T7" s="7"/>
      <c r="U7" s="7"/>
      <c r="V7" s="7"/>
      <c r="W7" s="7"/>
      <c r="X7" s="39"/>
      <c r="Y7" s="7"/>
      <c r="Z7" s="7"/>
      <c r="AA7" s="7"/>
      <c r="AB7" s="35"/>
      <c r="AC7" s="15">
        <v>5</v>
      </c>
      <c r="AD7" s="15" t="s">
        <v>16</v>
      </c>
      <c r="AE7" s="16" t="s">
        <v>12</v>
      </c>
      <c r="AF7" s="16" t="s">
        <v>6</v>
      </c>
      <c r="AG7" s="16"/>
      <c r="AH7" s="16" t="s">
        <v>61</v>
      </c>
      <c r="AI7" s="16" t="s">
        <v>52</v>
      </c>
      <c r="AJ7" s="16" t="s">
        <v>2</v>
      </c>
      <c r="AK7" s="16" t="s">
        <v>43</v>
      </c>
    </row>
    <row r="8" spans="1:37" ht="24.95" customHeight="1" thickBot="1" x14ac:dyDescent="0.3">
      <c r="A8" s="33"/>
      <c r="B8" s="38"/>
      <c r="C8" s="40" t="s">
        <v>46</v>
      </c>
      <c r="D8" s="41"/>
      <c r="E8" s="41"/>
      <c r="F8" s="41"/>
      <c r="G8" s="41"/>
      <c r="H8" s="41"/>
      <c r="I8" s="41"/>
      <c r="J8" s="69"/>
      <c r="K8" s="69"/>
      <c r="L8" s="69"/>
      <c r="M8" s="69"/>
      <c r="N8" s="69"/>
      <c r="O8" s="69"/>
      <c r="P8" s="69"/>
      <c r="Q8" s="69"/>
      <c r="R8" s="69"/>
      <c r="S8" s="69"/>
      <c r="T8" s="69"/>
      <c r="U8" s="69"/>
      <c r="V8" s="69"/>
      <c r="W8" s="69"/>
      <c r="X8" s="69"/>
      <c r="Y8" s="69"/>
      <c r="Z8" s="69"/>
      <c r="AA8" s="7"/>
      <c r="AB8" s="35"/>
      <c r="AC8" s="27">
        <v>7</v>
      </c>
      <c r="AD8" s="27" t="s">
        <v>16</v>
      </c>
      <c r="AE8" s="28" t="s">
        <v>12</v>
      </c>
      <c r="AF8" s="28" t="s">
        <v>17</v>
      </c>
      <c r="AG8" s="28"/>
      <c r="AH8" s="28" t="s">
        <v>61</v>
      </c>
      <c r="AI8" s="28" t="s">
        <v>52</v>
      </c>
      <c r="AJ8" s="28" t="s">
        <v>2</v>
      </c>
      <c r="AK8" s="28" t="s">
        <v>43</v>
      </c>
    </row>
    <row r="9" spans="1:37" ht="15" customHeight="1" thickTop="1" x14ac:dyDescent="0.25">
      <c r="A9" s="33"/>
      <c r="B9" s="38"/>
      <c r="C9" s="7"/>
      <c r="D9" s="7"/>
      <c r="E9" s="7"/>
      <c r="F9" s="7"/>
      <c r="G9" s="7"/>
      <c r="H9" s="7"/>
      <c r="I9" s="7"/>
      <c r="J9" s="7"/>
      <c r="K9" s="7"/>
      <c r="L9" s="7"/>
      <c r="M9" s="7"/>
      <c r="N9" s="7"/>
      <c r="O9" s="7"/>
      <c r="P9" s="7"/>
      <c r="Q9" s="7"/>
      <c r="R9" s="7"/>
      <c r="S9" s="7"/>
      <c r="T9" s="7"/>
      <c r="U9" s="7"/>
      <c r="V9" s="7"/>
      <c r="W9" s="7"/>
      <c r="X9" s="42"/>
      <c r="Y9" s="7"/>
      <c r="Z9" s="7"/>
      <c r="AA9" s="7"/>
      <c r="AB9" s="43"/>
      <c r="AC9" s="17"/>
      <c r="AD9" s="17"/>
      <c r="AE9" s="18"/>
      <c r="AF9" s="18"/>
      <c r="AG9" s="18"/>
      <c r="AH9" s="18"/>
      <c r="AI9" s="18"/>
      <c r="AJ9" s="18"/>
      <c r="AK9" s="18"/>
    </row>
    <row r="10" spans="1:37" ht="24.95" customHeight="1" x14ac:dyDescent="0.25">
      <c r="A10" s="33"/>
      <c r="B10" s="38"/>
      <c r="C10" s="7" t="s">
        <v>45</v>
      </c>
      <c r="D10" s="7"/>
      <c r="E10" s="7"/>
      <c r="F10" s="7"/>
      <c r="G10" s="7"/>
      <c r="H10" s="7"/>
      <c r="I10" s="7"/>
      <c r="J10" s="7"/>
      <c r="K10" s="7"/>
      <c r="L10" s="7"/>
      <c r="M10" s="7"/>
      <c r="N10" s="7"/>
      <c r="O10" s="7"/>
      <c r="P10" s="7"/>
      <c r="Q10" s="7"/>
      <c r="R10" s="70">
        <v>44671</v>
      </c>
      <c r="S10" s="70"/>
      <c r="T10" s="70"/>
      <c r="U10" s="70"/>
      <c r="V10" s="70"/>
      <c r="W10" s="70"/>
      <c r="X10" s="70"/>
      <c r="Y10" s="70"/>
      <c r="Z10" s="70"/>
      <c r="AA10" s="7"/>
      <c r="AB10" s="43"/>
      <c r="AC10" s="15">
        <v>1</v>
      </c>
      <c r="AD10" s="19" t="str">
        <f>IF(AND(ISBLANK(V16)=FALSE,ISBLANK(R12)=FALSE),1,"")</f>
        <v/>
      </c>
      <c r="AE10" s="16"/>
      <c r="AF10" s="16"/>
      <c r="AG10" s="16"/>
      <c r="AH10" s="30" t="str">
        <f>IF($AD$10=1,R14+5,"")</f>
        <v/>
      </c>
      <c r="AI10" s="30" t="str">
        <f>IF(AD10=1,R14+10,"")</f>
        <v/>
      </c>
      <c r="AJ10" s="30" t="str">
        <f>IF($AD$10=1,R10,"")</f>
        <v/>
      </c>
      <c r="AK10" s="30" t="str">
        <f>IF($AD$10=1,R14+1,"")</f>
        <v/>
      </c>
    </row>
    <row r="11" spans="1:37" ht="15" customHeight="1" x14ac:dyDescent="0.25">
      <c r="A11" s="33"/>
      <c r="B11" s="38"/>
      <c r="C11" s="7"/>
      <c r="D11" s="7"/>
      <c r="E11" s="7"/>
      <c r="F11" s="7"/>
      <c r="G11" s="7"/>
      <c r="H11" s="7"/>
      <c r="I11" s="7"/>
      <c r="J11" s="7"/>
      <c r="K11" s="7"/>
      <c r="L11" s="7"/>
      <c r="M11" s="7"/>
      <c r="N11" s="7"/>
      <c r="O11" s="7"/>
      <c r="P11" s="7"/>
      <c r="Q11" s="7"/>
      <c r="R11" s="7"/>
      <c r="S11" s="7"/>
      <c r="T11" s="7"/>
      <c r="U11" s="7"/>
      <c r="V11" s="44"/>
      <c r="W11" s="7"/>
      <c r="X11" s="42"/>
      <c r="Y11" s="7"/>
      <c r="Z11" s="7"/>
      <c r="AA11" s="7"/>
      <c r="AB11" s="43"/>
      <c r="AC11" s="15">
        <v>3</v>
      </c>
      <c r="AD11" s="19" t="str">
        <f>IF(AND(ISBLANK(V16)=FALSE,ISBLANK(V12)=FALSE),3,"")</f>
        <v/>
      </c>
      <c r="AE11" s="16"/>
      <c r="AF11" s="16"/>
      <c r="AG11" s="16"/>
      <c r="AH11" s="30" t="str">
        <f>IF($AD$11=3,R14+5,"")</f>
        <v/>
      </c>
      <c r="AI11" s="30" t="str">
        <f>IF($AD$11=3,R14+10,"")</f>
        <v/>
      </c>
      <c r="AJ11" s="30" t="str">
        <f>IF($AD$11=3,R14,"")</f>
        <v/>
      </c>
      <c r="AK11" s="30" t="str">
        <f>IF($AD$11=3,R14+1,"")</f>
        <v/>
      </c>
    </row>
    <row r="12" spans="1:37" ht="24.95" customHeight="1" x14ac:dyDescent="0.25">
      <c r="A12" s="33"/>
      <c r="B12" s="38"/>
      <c r="C12" s="7" t="s">
        <v>41</v>
      </c>
      <c r="D12" s="7"/>
      <c r="E12" s="7"/>
      <c r="F12" s="7"/>
      <c r="G12" s="7"/>
      <c r="H12" s="7"/>
      <c r="I12" s="7"/>
      <c r="J12" s="7"/>
      <c r="K12" s="7"/>
      <c r="L12" s="7"/>
      <c r="M12" s="7"/>
      <c r="N12" s="7"/>
      <c r="O12" s="7"/>
      <c r="P12" s="7"/>
      <c r="Q12" s="7"/>
      <c r="R12" s="6"/>
      <c r="S12" s="7"/>
      <c r="T12" s="7" t="s">
        <v>6</v>
      </c>
      <c r="U12" s="7"/>
      <c r="V12" s="6" t="s">
        <v>36</v>
      </c>
      <c r="W12" s="7"/>
      <c r="X12" s="7" t="s">
        <v>56</v>
      </c>
      <c r="Y12" s="7"/>
      <c r="Z12" s="7"/>
      <c r="AA12" s="7"/>
      <c r="AB12" s="43"/>
      <c r="AC12" s="15">
        <v>5</v>
      </c>
      <c r="AD12" s="19" t="str">
        <f>IF(AND(ISBLANK($R$16)=FALSE,ISBLANK($R$12)=FALSE),5,"")</f>
        <v/>
      </c>
      <c r="AE12" s="16"/>
      <c r="AF12" s="16"/>
      <c r="AG12" s="16"/>
      <c r="AH12" s="30" t="str">
        <f>IF(AD12=5,IF(R18&lt;R14-2,R14+5,R18+5),"")</f>
        <v/>
      </c>
      <c r="AI12" s="30" t="str">
        <f>IF(AD12=5,IF(R18&lt;R14-2,R14+10,R18+10),"")</f>
        <v/>
      </c>
      <c r="AJ12" s="30" t="str">
        <f>IF(AD12=5,$R$14,"")</f>
        <v/>
      </c>
      <c r="AK12" s="30" t="str">
        <f>IF(AD12=5,IF(R18&lt;R14-2,R14+1,R18+1),"")</f>
        <v/>
      </c>
    </row>
    <row r="13" spans="1:37" ht="15" customHeight="1" x14ac:dyDescent="0.25">
      <c r="A13" s="33"/>
      <c r="B13" s="38"/>
      <c r="C13" s="7"/>
      <c r="D13" s="7"/>
      <c r="E13" s="7"/>
      <c r="F13" s="7"/>
      <c r="G13" s="7"/>
      <c r="H13" s="7"/>
      <c r="I13" s="7"/>
      <c r="J13" s="7"/>
      <c r="K13" s="7"/>
      <c r="L13" s="7"/>
      <c r="M13" s="7"/>
      <c r="N13" s="7"/>
      <c r="O13" s="7"/>
      <c r="P13" s="7"/>
      <c r="Q13" s="7"/>
      <c r="R13" s="42"/>
      <c r="S13" s="7"/>
      <c r="T13" s="7"/>
      <c r="U13" s="7"/>
      <c r="V13" s="42"/>
      <c r="W13" s="7"/>
      <c r="X13" s="7"/>
      <c r="Y13" s="7"/>
      <c r="Z13" s="7"/>
      <c r="AA13" s="7"/>
      <c r="AB13" s="43"/>
      <c r="AC13" s="15"/>
      <c r="AD13" s="19"/>
      <c r="AE13" s="16"/>
      <c r="AF13" s="16"/>
      <c r="AG13" s="16"/>
      <c r="AH13" s="30"/>
      <c r="AI13" s="30"/>
      <c r="AJ13" s="30"/>
      <c r="AK13" s="30"/>
    </row>
    <row r="14" spans="1:37" ht="24.95" customHeight="1" thickBot="1" x14ac:dyDescent="0.3">
      <c r="A14" s="33"/>
      <c r="B14" s="38"/>
      <c r="C14" s="56" t="s">
        <v>55</v>
      </c>
      <c r="D14" s="7"/>
      <c r="E14" s="7"/>
      <c r="F14" s="7"/>
      <c r="G14" s="7"/>
      <c r="H14" s="7"/>
      <c r="I14" s="7"/>
      <c r="J14" s="7"/>
      <c r="K14" s="7"/>
      <c r="L14" s="7"/>
      <c r="M14" s="7"/>
      <c r="N14" s="7"/>
      <c r="O14" s="7"/>
      <c r="P14" s="7"/>
      <c r="Q14" s="7"/>
      <c r="R14" s="70">
        <v>44669</v>
      </c>
      <c r="S14" s="70"/>
      <c r="T14" s="70"/>
      <c r="U14" s="70"/>
      <c r="V14" s="70"/>
      <c r="W14" s="70"/>
      <c r="X14" s="70"/>
      <c r="Y14" s="70"/>
      <c r="Z14" s="70"/>
      <c r="AA14" s="7"/>
      <c r="AB14" s="35"/>
      <c r="AC14" s="27">
        <v>7</v>
      </c>
      <c r="AD14" s="29">
        <f>IF(AND(ISBLANK($R$16)=FALSE,ISBLANK($V$12)=FALSE),7,"")</f>
        <v>7</v>
      </c>
      <c r="AE14" s="28"/>
      <c r="AF14" s="28"/>
      <c r="AG14" s="28"/>
      <c r="AH14" s="31">
        <f>IF(AD14=7,IF(R18&lt;R14-2,R14+5,R18+5),"")</f>
        <v>44674</v>
      </c>
      <c r="AI14" s="31">
        <f>IF(AD14=7,IF(R18&lt;R14-2,R14+10,R18+10),"")</f>
        <v>44679</v>
      </c>
      <c r="AJ14" s="31">
        <f>IF(AD14=7,$R$14,"")</f>
        <v>44669</v>
      </c>
      <c r="AK14" s="31">
        <f>IF(AD14=7,IF(R18&lt;R14-2,R14+1,R18+1),"")</f>
        <v>44670</v>
      </c>
    </row>
    <row r="15" spans="1:37" ht="15" customHeight="1" thickTop="1" x14ac:dyDescent="0.25">
      <c r="A15" s="33"/>
      <c r="B15" s="38"/>
      <c r="C15" s="7"/>
      <c r="D15" s="7"/>
      <c r="E15" s="7"/>
      <c r="F15" s="7"/>
      <c r="G15" s="7"/>
      <c r="H15" s="7"/>
      <c r="I15" s="7"/>
      <c r="J15" s="7"/>
      <c r="K15" s="7"/>
      <c r="L15" s="7"/>
      <c r="M15" s="7"/>
      <c r="N15" s="7"/>
      <c r="O15" s="7"/>
      <c r="P15" s="7"/>
      <c r="Q15" s="7"/>
      <c r="R15" s="42"/>
      <c r="S15" s="7"/>
      <c r="T15" s="7"/>
      <c r="U15" s="7"/>
      <c r="V15" s="42"/>
      <c r="W15" s="7"/>
      <c r="X15" s="7"/>
      <c r="Y15" s="7"/>
      <c r="Z15" s="7"/>
      <c r="AA15" s="7"/>
      <c r="AB15" s="35"/>
      <c r="AC15" s="20"/>
      <c r="AD15" s="21"/>
      <c r="AE15" s="22"/>
      <c r="AF15" s="22"/>
      <c r="AG15" s="22"/>
      <c r="AH15" s="21"/>
      <c r="AI15" s="21"/>
      <c r="AJ15" s="21"/>
      <c r="AK15" s="21"/>
    </row>
    <row r="16" spans="1:37" ht="24.95" customHeight="1" x14ac:dyDescent="0.25">
      <c r="A16" s="33"/>
      <c r="B16" s="38"/>
      <c r="C16" s="7" t="s">
        <v>48</v>
      </c>
      <c r="D16" s="7"/>
      <c r="E16" s="7"/>
      <c r="F16" s="7"/>
      <c r="G16" s="7"/>
      <c r="H16" s="7"/>
      <c r="I16" s="7"/>
      <c r="J16" s="7"/>
      <c r="K16" s="7"/>
      <c r="L16" s="7"/>
      <c r="M16" s="7"/>
      <c r="N16" s="7"/>
      <c r="O16" s="7"/>
      <c r="P16" s="7"/>
      <c r="Q16" s="7"/>
      <c r="R16" s="6" t="s">
        <v>36</v>
      </c>
      <c r="S16" s="7"/>
      <c r="T16" s="7" t="s">
        <v>0</v>
      </c>
      <c r="U16" s="7"/>
      <c r="V16" s="6"/>
      <c r="W16" s="7"/>
      <c r="X16" s="42" t="s">
        <v>1</v>
      </c>
      <c r="Y16" s="7"/>
      <c r="Z16" s="7"/>
      <c r="AA16" s="7"/>
      <c r="AB16" s="35"/>
      <c r="AC16" s="23" t="s">
        <v>37</v>
      </c>
      <c r="AD16" s="24" t="str">
        <f>CONCATENATE(AD10,AD11,AD12,AD14)</f>
        <v>7</v>
      </c>
      <c r="AE16" s="25"/>
      <c r="AF16" s="25"/>
      <c r="AG16" s="25"/>
      <c r="AH16" s="26" t="str">
        <f>CONCATENATE(AH10,AH11,AH12,AH14)</f>
        <v>44674</v>
      </c>
      <c r="AI16" s="26" t="str">
        <f>CONCATENATE(AI10,AI11,AI12,AI14)</f>
        <v>44679</v>
      </c>
      <c r="AJ16" s="26" t="str">
        <f>CONCATENATE(AJ10,AJ11,AJ12,AJ14)</f>
        <v>44669</v>
      </c>
      <c r="AK16" s="26" t="str">
        <f>CONCATENATE(AK10,AK11,AK12,AK14)</f>
        <v>44670</v>
      </c>
    </row>
    <row r="17" spans="1:37" ht="15" customHeight="1" x14ac:dyDescent="0.25">
      <c r="A17" s="33"/>
      <c r="B17" s="38"/>
      <c r="C17" s="7"/>
      <c r="D17" s="7"/>
      <c r="E17" s="7"/>
      <c r="F17" s="7"/>
      <c r="G17" s="7"/>
      <c r="H17" s="7"/>
      <c r="I17" s="7"/>
      <c r="J17" s="7"/>
      <c r="K17" s="7"/>
      <c r="L17" s="7"/>
      <c r="M17" s="7"/>
      <c r="N17" s="7"/>
      <c r="O17" s="7"/>
      <c r="P17" s="7"/>
      <c r="Q17" s="7"/>
      <c r="R17" s="7"/>
      <c r="S17" s="7"/>
      <c r="T17" s="7"/>
      <c r="U17" s="7"/>
      <c r="V17" s="7"/>
      <c r="W17" s="7"/>
      <c r="X17" s="42"/>
      <c r="Y17" s="7"/>
      <c r="Z17" s="7"/>
      <c r="AA17" s="7"/>
      <c r="AB17" s="35"/>
      <c r="AH17" s="32">
        <f>VALUE(AH16)</f>
        <v>44674</v>
      </c>
      <c r="AI17" s="32">
        <f t="shared" ref="AI17:AK17" si="0">VALUE(AI16)</f>
        <v>44679</v>
      </c>
      <c r="AJ17" s="32">
        <f t="shared" si="0"/>
        <v>44669</v>
      </c>
      <c r="AK17" s="32">
        <f t="shared" si="0"/>
        <v>44670</v>
      </c>
    </row>
    <row r="18" spans="1:37" ht="24.95" customHeight="1" x14ac:dyDescent="0.25">
      <c r="A18" s="33"/>
      <c r="B18" s="38"/>
      <c r="C18" s="71" t="s">
        <v>57</v>
      </c>
      <c r="D18" s="71"/>
      <c r="E18" s="71"/>
      <c r="F18" s="71"/>
      <c r="G18" s="71"/>
      <c r="H18" s="71"/>
      <c r="I18" s="71"/>
      <c r="J18" s="71"/>
      <c r="K18" s="71"/>
      <c r="L18" s="7"/>
      <c r="M18" s="7"/>
      <c r="N18" s="7"/>
      <c r="O18" s="7"/>
      <c r="P18" s="7"/>
      <c r="Q18" s="7"/>
      <c r="R18" s="70">
        <v>44666</v>
      </c>
      <c r="S18" s="70"/>
      <c r="T18" s="70"/>
      <c r="U18" s="70"/>
      <c r="V18" s="70"/>
      <c r="W18" s="70"/>
      <c r="X18" s="70"/>
      <c r="Y18" s="70"/>
      <c r="Z18" s="70"/>
      <c r="AA18" s="7"/>
      <c r="AB18" s="35"/>
    </row>
    <row r="19" spans="1:37" ht="15" customHeight="1" x14ac:dyDescent="0.25">
      <c r="A19" s="33"/>
      <c r="B19" s="38"/>
      <c r="C19" s="58" t="s">
        <v>62</v>
      </c>
      <c r="D19" s="57"/>
      <c r="E19" s="57"/>
      <c r="F19" s="57"/>
      <c r="G19" s="57"/>
      <c r="H19" s="57"/>
      <c r="I19" s="57"/>
      <c r="J19" s="57"/>
      <c r="K19" s="57"/>
      <c r="L19" s="7"/>
      <c r="M19" s="7"/>
      <c r="N19" s="7"/>
      <c r="O19" s="7"/>
      <c r="P19" s="7"/>
      <c r="Q19" s="7"/>
      <c r="R19" s="7"/>
      <c r="S19" s="7"/>
      <c r="T19" s="7"/>
      <c r="U19" s="7"/>
      <c r="V19" s="7"/>
      <c r="W19" s="7"/>
      <c r="X19" s="39"/>
      <c r="Y19" s="7"/>
      <c r="Z19" s="7"/>
      <c r="AA19" s="7"/>
      <c r="AB19" s="35"/>
    </row>
    <row r="20" spans="1:37" ht="15" customHeight="1" x14ac:dyDescent="0.25">
      <c r="A20" s="33"/>
      <c r="B20" s="38"/>
      <c r="C20" s="7"/>
      <c r="D20" s="7"/>
      <c r="E20" s="7"/>
      <c r="F20" s="7"/>
      <c r="G20" s="7"/>
      <c r="H20" s="7"/>
      <c r="I20" s="7"/>
      <c r="J20" s="7"/>
      <c r="K20" s="7"/>
      <c r="L20" s="7"/>
      <c r="M20" s="7"/>
      <c r="N20" s="7"/>
      <c r="O20" s="7"/>
      <c r="P20" s="7"/>
      <c r="Q20" s="7"/>
      <c r="R20" s="7"/>
      <c r="S20" s="7"/>
      <c r="T20" s="7"/>
      <c r="U20" s="7"/>
      <c r="V20" s="7"/>
      <c r="W20" s="7"/>
      <c r="X20" s="42"/>
      <c r="Y20" s="7"/>
      <c r="Z20" s="7"/>
      <c r="AA20" s="7"/>
      <c r="AB20" s="35"/>
    </row>
    <row r="21" spans="1:37" ht="15" customHeight="1" x14ac:dyDescent="0.25">
      <c r="A21" s="33"/>
      <c r="B21" s="33"/>
      <c r="C21" s="35"/>
      <c r="D21" s="35"/>
      <c r="E21" s="35"/>
      <c r="F21" s="35"/>
      <c r="G21" s="35"/>
      <c r="H21" s="35"/>
      <c r="I21" s="35"/>
      <c r="J21" s="35"/>
      <c r="K21" s="35"/>
      <c r="L21" s="35"/>
      <c r="M21" s="35"/>
      <c r="N21" s="35"/>
      <c r="O21" s="35"/>
      <c r="P21" s="35"/>
      <c r="Q21" s="35"/>
      <c r="R21" s="35"/>
      <c r="S21" s="35"/>
      <c r="T21" s="35"/>
      <c r="U21" s="35"/>
      <c r="V21" s="35"/>
      <c r="W21" s="35"/>
      <c r="X21" s="37"/>
      <c r="Y21" s="35"/>
      <c r="Z21" s="35"/>
      <c r="AA21" s="35"/>
      <c r="AB21" s="35"/>
    </row>
    <row r="22" spans="1:37" ht="15" customHeight="1" x14ac:dyDescent="0.25">
      <c r="A22" s="33"/>
      <c r="B22" s="45"/>
      <c r="C22" s="46"/>
      <c r="D22" s="46"/>
      <c r="E22" s="46"/>
      <c r="F22" s="46"/>
      <c r="G22" s="46"/>
      <c r="H22" s="46"/>
      <c r="I22" s="46"/>
      <c r="J22" s="46"/>
      <c r="K22" s="46"/>
      <c r="L22" s="46"/>
      <c r="M22" s="46"/>
      <c r="N22" s="46"/>
      <c r="O22" s="46"/>
      <c r="P22" s="46"/>
      <c r="Q22" s="46"/>
      <c r="R22" s="49"/>
      <c r="S22" s="49"/>
      <c r="T22" s="49"/>
      <c r="U22" s="49"/>
      <c r="V22" s="49"/>
      <c r="W22" s="47"/>
      <c r="X22" s="48"/>
      <c r="Y22" s="49"/>
      <c r="Z22" s="59"/>
      <c r="AA22" s="49"/>
      <c r="AB22" s="35"/>
    </row>
    <row r="23" spans="1:37" ht="24.95" customHeight="1" x14ac:dyDescent="0.25">
      <c r="A23" s="33"/>
      <c r="B23" s="45"/>
      <c r="C23" s="47" t="s">
        <v>50</v>
      </c>
      <c r="D23" s="47"/>
      <c r="E23" s="47"/>
      <c r="F23" s="47"/>
      <c r="G23" s="47"/>
      <c r="H23" s="47"/>
      <c r="I23" s="47"/>
      <c r="J23" s="47"/>
      <c r="K23" s="47"/>
      <c r="L23" s="47"/>
      <c r="M23" s="47"/>
      <c r="N23" s="47"/>
      <c r="O23" s="47"/>
      <c r="P23" s="47"/>
      <c r="Q23" s="47"/>
      <c r="R23" s="68">
        <f>AJ17</f>
        <v>44669</v>
      </c>
      <c r="S23" s="68"/>
      <c r="T23" s="68"/>
      <c r="U23" s="68"/>
      <c r="V23" s="68"/>
      <c r="W23" s="68"/>
      <c r="X23" s="68"/>
      <c r="Y23" s="68"/>
      <c r="Z23" s="68"/>
      <c r="AA23" s="48"/>
      <c r="AB23" s="35"/>
    </row>
    <row r="24" spans="1:37" ht="15" customHeight="1" x14ac:dyDescent="0.25">
      <c r="A24" s="33"/>
      <c r="B24" s="45"/>
      <c r="C24" s="51"/>
      <c r="D24" s="51"/>
      <c r="E24" s="51"/>
      <c r="F24" s="51"/>
      <c r="G24" s="51"/>
      <c r="H24" s="51"/>
      <c r="I24" s="51"/>
      <c r="J24" s="51"/>
      <c r="K24" s="51"/>
      <c r="L24" s="51"/>
      <c r="M24" s="51"/>
      <c r="N24" s="51"/>
      <c r="O24" s="51"/>
      <c r="P24" s="51"/>
      <c r="Q24" s="51"/>
      <c r="R24" s="51"/>
      <c r="S24" s="51"/>
      <c r="T24" s="51"/>
      <c r="U24" s="51"/>
      <c r="V24" s="50"/>
      <c r="W24" s="50"/>
      <c r="X24" s="48"/>
      <c r="Y24" s="48"/>
      <c r="Z24" s="48"/>
      <c r="AA24" s="50"/>
      <c r="AB24" s="35"/>
    </row>
    <row r="25" spans="1:37" ht="24.95" customHeight="1" x14ac:dyDescent="0.25">
      <c r="A25" s="33"/>
      <c r="B25" s="45"/>
      <c r="C25" s="47" t="s">
        <v>40</v>
      </c>
      <c r="D25" s="47"/>
      <c r="E25" s="47"/>
      <c r="F25" s="47"/>
      <c r="G25" s="47"/>
      <c r="H25" s="47"/>
      <c r="I25" s="47"/>
      <c r="J25" s="47"/>
      <c r="K25" s="47"/>
      <c r="L25" s="47"/>
      <c r="M25" s="47"/>
      <c r="N25" s="47"/>
      <c r="O25" s="47"/>
      <c r="P25" s="47"/>
      <c r="Q25" s="47"/>
      <c r="R25" s="68">
        <f>AK17</f>
        <v>44670</v>
      </c>
      <c r="S25" s="68"/>
      <c r="T25" s="68"/>
      <c r="U25" s="68"/>
      <c r="V25" s="68"/>
      <c r="W25" s="68"/>
      <c r="X25" s="68"/>
      <c r="Y25" s="68"/>
      <c r="Z25" s="68"/>
      <c r="AA25" s="48"/>
      <c r="AB25" s="35"/>
    </row>
    <row r="26" spans="1:37" ht="15" customHeight="1" x14ac:dyDescent="0.25">
      <c r="A26" s="33"/>
      <c r="B26" s="45"/>
      <c r="C26" s="66" t="s">
        <v>64</v>
      </c>
      <c r="D26" s="66"/>
      <c r="E26" s="66"/>
      <c r="F26" s="66"/>
      <c r="G26" s="66"/>
      <c r="H26" s="66"/>
      <c r="I26" s="66"/>
      <c r="J26" s="66"/>
      <c r="K26" s="66"/>
      <c r="L26" s="66"/>
      <c r="M26" s="66"/>
      <c r="N26" s="66"/>
      <c r="O26" s="66"/>
      <c r="P26" s="66"/>
      <c r="Q26" s="66"/>
      <c r="R26" s="47"/>
      <c r="S26" s="47"/>
      <c r="T26" s="47"/>
      <c r="U26" s="47"/>
      <c r="V26" s="50"/>
      <c r="W26" s="50"/>
      <c r="X26" s="48"/>
      <c r="Y26" s="48"/>
      <c r="Z26" s="48"/>
      <c r="AA26" s="50"/>
      <c r="AB26" s="35"/>
    </row>
    <row r="27" spans="1:37" ht="15" customHeight="1" x14ac:dyDescent="0.25">
      <c r="A27" s="33"/>
      <c r="B27" s="45"/>
      <c r="C27" s="66"/>
      <c r="D27" s="66"/>
      <c r="E27" s="66"/>
      <c r="F27" s="66"/>
      <c r="G27" s="66"/>
      <c r="H27" s="66"/>
      <c r="I27" s="66"/>
      <c r="J27" s="66"/>
      <c r="K27" s="66"/>
      <c r="L27" s="66"/>
      <c r="M27" s="66"/>
      <c r="N27" s="66"/>
      <c r="O27" s="66"/>
      <c r="P27" s="66"/>
      <c r="Q27" s="66"/>
      <c r="R27" s="47"/>
      <c r="S27" s="47"/>
      <c r="T27" s="47"/>
      <c r="U27" s="47"/>
      <c r="V27" s="50"/>
      <c r="W27" s="50"/>
      <c r="X27" s="48"/>
      <c r="Y27" s="48"/>
      <c r="Z27" s="48"/>
      <c r="AA27" s="50"/>
      <c r="AB27" s="35"/>
    </row>
    <row r="28" spans="1:37" ht="15" customHeight="1" x14ac:dyDescent="0.25">
      <c r="A28" s="33"/>
      <c r="B28" s="45"/>
      <c r="C28" s="66"/>
      <c r="D28" s="66"/>
      <c r="E28" s="66"/>
      <c r="F28" s="66"/>
      <c r="G28" s="66"/>
      <c r="H28" s="66"/>
      <c r="I28" s="66"/>
      <c r="J28" s="66"/>
      <c r="K28" s="66"/>
      <c r="L28" s="66"/>
      <c r="M28" s="66"/>
      <c r="N28" s="66"/>
      <c r="O28" s="66"/>
      <c r="P28" s="66"/>
      <c r="Q28" s="66"/>
      <c r="R28" s="47"/>
      <c r="S28" s="47"/>
      <c r="T28" s="47"/>
      <c r="U28" s="47"/>
      <c r="V28" s="50"/>
      <c r="W28" s="50"/>
      <c r="X28" s="48"/>
      <c r="Y28" s="48"/>
      <c r="Z28" s="48"/>
      <c r="AA28" s="50"/>
      <c r="AB28" s="35"/>
    </row>
    <row r="29" spans="1:37" ht="15" customHeight="1" x14ac:dyDescent="0.25">
      <c r="A29" s="33"/>
      <c r="B29" s="45"/>
      <c r="C29" s="46"/>
      <c r="D29" s="46"/>
      <c r="E29" s="46"/>
      <c r="F29" s="46"/>
      <c r="G29" s="46"/>
      <c r="H29" s="46"/>
      <c r="I29" s="46"/>
      <c r="J29" s="46"/>
      <c r="K29" s="46"/>
      <c r="L29" s="46"/>
      <c r="M29" s="46"/>
      <c r="N29" s="46"/>
      <c r="O29" s="46"/>
      <c r="P29" s="46"/>
      <c r="Q29" s="46"/>
      <c r="R29" s="46"/>
      <c r="S29" s="46"/>
      <c r="T29" s="46"/>
      <c r="U29" s="46"/>
      <c r="V29" s="46"/>
      <c r="W29" s="46"/>
      <c r="X29" s="48"/>
      <c r="Y29" s="46"/>
      <c r="Z29" s="46"/>
      <c r="AA29" s="46"/>
      <c r="AB29" s="35"/>
    </row>
    <row r="30" spans="1:37" ht="24.95" customHeight="1" x14ac:dyDescent="0.25">
      <c r="A30" s="33"/>
      <c r="B30" s="45"/>
      <c r="C30" s="47" t="s">
        <v>49</v>
      </c>
      <c r="D30" s="47"/>
      <c r="E30" s="47"/>
      <c r="F30" s="47"/>
      <c r="G30" s="47"/>
      <c r="H30" s="47"/>
      <c r="I30" s="47"/>
      <c r="J30" s="47"/>
      <c r="K30" s="47"/>
      <c r="L30" s="47"/>
      <c r="M30" s="47"/>
      <c r="N30" s="47"/>
      <c r="O30" s="47"/>
      <c r="P30" s="47"/>
      <c r="Q30" s="47"/>
      <c r="R30" s="68">
        <f>AH17</f>
        <v>44674</v>
      </c>
      <c r="S30" s="68"/>
      <c r="T30" s="68"/>
      <c r="U30" s="68"/>
      <c r="V30" s="68"/>
      <c r="W30" s="68"/>
      <c r="X30" s="68"/>
      <c r="Y30" s="68"/>
      <c r="Z30" s="68"/>
      <c r="AA30" s="48"/>
      <c r="AB30" s="35"/>
    </row>
    <row r="31" spans="1:37" ht="15" customHeight="1" x14ac:dyDescent="0.25">
      <c r="A31" s="33"/>
      <c r="B31" s="45"/>
      <c r="C31" s="60" t="s">
        <v>65</v>
      </c>
      <c r="D31" s="47"/>
      <c r="E31" s="47"/>
      <c r="F31" s="47"/>
      <c r="G31" s="47"/>
      <c r="H31" s="47"/>
      <c r="I31" s="47"/>
      <c r="J31" s="47"/>
      <c r="K31" s="47"/>
      <c r="L31" s="47"/>
      <c r="M31" s="47"/>
      <c r="N31" s="47"/>
      <c r="O31" s="47"/>
      <c r="P31" s="47"/>
      <c r="Q31" s="47"/>
      <c r="R31" s="47"/>
      <c r="S31" s="47"/>
      <c r="T31" s="47"/>
      <c r="U31" s="47"/>
      <c r="V31" s="50"/>
      <c r="W31" s="50"/>
      <c r="X31" s="48"/>
      <c r="Y31" s="48"/>
      <c r="Z31" s="48"/>
      <c r="AA31" s="50"/>
      <c r="AB31" s="35"/>
    </row>
    <row r="32" spans="1:37" ht="15" customHeight="1" x14ac:dyDescent="0.25">
      <c r="A32" s="33"/>
      <c r="B32" s="45"/>
      <c r="C32" s="47"/>
      <c r="D32" s="47"/>
      <c r="E32" s="47"/>
      <c r="F32" s="47"/>
      <c r="G32" s="47"/>
      <c r="H32" s="47"/>
      <c r="I32" s="47"/>
      <c r="J32" s="47"/>
      <c r="K32" s="47"/>
      <c r="L32" s="47"/>
      <c r="M32" s="47"/>
      <c r="N32" s="47"/>
      <c r="O32" s="47"/>
      <c r="P32" s="47"/>
      <c r="Q32" s="47"/>
      <c r="R32" s="47"/>
      <c r="S32" s="47"/>
      <c r="T32" s="47"/>
      <c r="U32" s="47"/>
      <c r="V32" s="50"/>
      <c r="W32" s="50"/>
      <c r="X32" s="48"/>
      <c r="Y32" s="48"/>
      <c r="Z32" s="48"/>
      <c r="AA32" s="50"/>
      <c r="AB32" s="35"/>
    </row>
    <row r="33" spans="1:28" ht="24.95" customHeight="1" x14ac:dyDescent="0.25">
      <c r="A33" s="33"/>
      <c r="B33" s="45"/>
      <c r="C33" s="52" t="s">
        <v>66</v>
      </c>
      <c r="D33" s="51"/>
      <c r="E33" s="51"/>
      <c r="F33" s="51"/>
      <c r="G33" s="51"/>
      <c r="H33" s="51"/>
      <c r="I33" s="51"/>
      <c r="J33" s="51"/>
      <c r="K33" s="51"/>
      <c r="L33" s="51"/>
      <c r="M33" s="51"/>
      <c r="N33" s="51"/>
      <c r="O33" s="51"/>
      <c r="P33" s="51"/>
      <c r="Q33" s="51"/>
      <c r="R33" s="68">
        <f>AI17</f>
        <v>44679</v>
      </c>
      <c r="S33" s="68"/>
      <c r="T33" s="68"/>
      <c r="U33" s="68"/>
      <c r="V33" s="68"/>
      <c r="W33" s="68"/>
      <c r="X33" s="68"/>
      <c r="Y33" s="68"/>
      <c r="Z33" s="68"/>
      <c r="AA33" s="48"/>
      <c r="AB33" s="35"/>
    </row>
    <row r="34" spans="1:28" ht="15" customHeight="1" x14ac:dyDescent="0.25">
      <c r="A34" s="33"/>
      <c r="B34" s="45"/>
      <c r="C34" s="55" t="s">
        <v>58</v>
      </c>
      <c r="D34" s="53"/>
      <c r="E34" s="53"/>
      <c r="F34" s="53"/>
      <c r="G34" s="53"/>
      <c r="H34" s="53"/>
      <c r="I34" s="53"/>
      <c r="J34" s="53"/>
      <c r="K34" s="53"/>
      <c r="L34" s="53"/>
      <c r="M34" s="53"/>
      <c r="N34" s="53"/>
      <c r="O34" s="53"/>
      <c r="P34" s="53"/>
      <c r="Q34" s="53"/>
      <c r="R34" s="53"/>
      <c r="S34" s="53"/>
      <c r="T34" s="53"/>
      <c r="U34" s="51"/>
      <c r="V34" s="50"/>
      <c r="W34" s="50"/>
      <c r="X34" s="48"/>
      <c r="Y34" s="48"/>
      <c r="Z34" s="48"/>
      <c r="AA34" s="50"/>
      <c r="AB34" s="35"/>
    </row>
    <row r="35" spans="1:28" ht="15" customHeight="1" x14ac:dyDescent="0.25">
      <c r="A35" s="33"/>
      <c r="B35" s="45"/>
      <c r="C35" s="55" t="s">
        <v>69</v>
      </c>
      <c r="D35" s="53"/>
      <c r="E35" s="53"/>
      <c r="F35" s="53"/>
      <c r="G35" s="53"/>
      <c r="H35" s="53"/>
      <c r="I35" s="53"/>
      <c r="J35" s="53"/>
      <c r="K35" s="53"/>
      <c r="L35" s="53"/>
      <c r="M35" s="53"/>
      <c r="N35" s="53"/>
      <c r="O35" s="53"/>
      <c r="P35" s="53"/>
      <c r="Q35" s="53"/>
      <c r="R35" s="53"/>
      <c r="S35" s="53"/>
      <c r="T35" s="53"/>
      <c r="U35" s="51"/>
      <c r="V35" s="50"/>
      <c r="W35" s="50"/>
      <c r="X35" s="48"/>
      <c r="Y35" s="48"/>
      <c r="Z35" s="48"/>
      <c r="AA35" s="50"/>
      <c r="AB35" s="35"/>
    </row>
    <row r="36" spans="1:28" ht="15" customHeight="1" x14ac:dyDescent="0.25">
      <c r="A36" s="33"/>
      <c r="B36" s="45"/>
      <c r="C36" s="66" t="s">
        <v>68</v>
      </c>
      <c r="D36" s="67"/>
      <c r="E36" s="67"/>
      <c r="F36" s="67"/>
      <c r="G36" s="67"/>
      <c r="H36" s="67"/>
      <c r="I36" s="67"/>
      <c r="J36" s="67"/>
      <c r="K36" s="67"/>
      <c r="L36" s="67"/>
      <c r="M36" s="67"/>
      <c r="N36" s="67"/>
      <c r="O36" s="67"/>
      <c r="P36" s="67"/>
      <c r="Q36" s="67"/>
      <c r="R36" s="67"/>
      <c r="S36" s="67"/>
      <c r="T36" s="67"/>
      <c r="U36" s="67"/>
      <c r="V36" s="67"/>
      <c r="W36" s="67"/>
      <c r="X36" s="67"/>
      <c r="Y36" s="67"/>
      <c r="Z36" s="67"/>
      <c r="AA36" s="50"/>
      <c r="AB36" s="35"/>
    </row>
    <row r="37" spans="1:28" ht="15" customHeight="1" x14ac:dyDescent="0.25">
      <c r="A37" s="33"/>
      <c r="B37" s="45"/>
      <c r="C37" s="45"/>
      <c r="D37" s="45"/>
      <c r="E37" s="45"/>
      <c r="F37" s="45"/>
      <c r="G37" s="45"/>
      <c r="H37" s="45"/>
      <c r="I37" s="45"/>
      <c r="J37" s="45"/>
      <c r="K37" s="45"/>
      <c r="L37" s="45"/>
      <c r="M37" s="45"/>
      <c r="N37" s="45"/>
      <c r="O37" s="45"/>
      <c r="P37" s="45"/>
      <c r="Q37" s="45"/>
      <c r="R37" s="45"/>
      <c r="S37" s="45"/>
      <c r="T37" s="45"/>
      <c r="U37" s="45"/>
      <c r="V37" s="45"/>
      <c r="W37" s="45"/>
      <c r="X37" s="54"/>
      <c r="Y37" s="45"/>
      <c r="Z37" s="45"/>
      <c r="AA37" s="45"/>
      <c r="AB37" s="35"/>
    </row>
    <row r="38" spans="1:28" ht="21.95" customHeight="1" x14ac:dyDescent="0.25">
      <c r="A38" s="33"/>
      <c r="AB38" s="35"/>
    </row>
    <row r="39" spans="1:28" ht="9.9499999999999993" customHeight="1" x14ac:dyDescent="0.25">
      <c r="A39" s="33"/>
      <c r="AB39" s="35"/>
    </row>
    <row r="40" spans="1:28" ht="9.9499999999999993" customHeight="1" x14ac:dyDescent="0.25">
      <c r="A40" s="33"/>
      <c r="AB40" s="35"/>
    </row>
    <row r="41" spans="1:28" ht="21.95" customHeight="1" x14ac:dyDescent="0.25">
      <c r="A41" s="33"/>
      <c r="AB41" s="35"/>
    </row>
    <row r="42" spans="1:28" ht="9.9499999999999993" customHeight="1" x14ac:dyDescent="0.25">
      <c r="A42" s="33"/>
      <c r="AB42" s="35"/>
    </row>
    <row r="43" spans="1:28" ht="15" customHeight="1" x14ac:dyDescent="0.25">
      <c r="A43" s="33"/>
      <c r="AB43" s="35"/>
    </row>
    <row r="44" spans="1:28" ht="21.95" customHeight="1" x14ac:dyDescent="0.25">
      <c r="A44" s="33"/>
      <c r="AB44" s="35"/>
    </row>
    <row r="45" spans="1:28" ht="15" customHeight="1" x14ac:dyDescent="0.25">
      <c r="A45" s="33"/>
      <c r="AB45" s="35"/>
    </row>
    <row r="46" spans="1:28" ht="21.95" customHeight="1" x14ac:dyDescent="0.25">
      <c r="A46" s="33"/>
      <c r="AB46" s="35"/>
    </row>
    <row r="47" spans="1:28" ht="15" customHeight="1" x14ac:dyDescent="0.25">
      <c r="A47" s="33"/>
      <c r="AB47" s="35"/>
    </row>
    <row r="48" spans="1:28" ht="15" customHeight="1" x14ac:dyDescent="0.25">
      <c r="A48" s="33"/>
      <c r="AB48" s="35"/>
    </row>
    <row r="49" spans="1:28" ht="15" customHeight="1" x14ac:dyDescent="0.25">
      <c r="A49" s="33"/>
      <c r="AB49" s="35"/>
    </row>
    <row r="50" spans="1:28" ht="15" customHeight="1" x14ac:dyDescent="0.25">
      <c r="A50" s="33"/>
      <c r="AB50" s="35"/>
    </row>
    <row r="51" spans="1:28" ht="21.95" customHeight="1" x14ac:dyDescent="0.25">
      <c r="A51" s="33"/>
      <c r="AB51" s="35"/>
    </row>
    <row r="52" spans="1:28" ht="15" customHeight="1" x14ac:dyDescent="0.25">
      <c r="A52" s="33"/>
      <c r="AB52" s="35"/>
    </row>
    <row r="53" spans="1:28" ht="21.95" customHeight="1" x14ac:dyDescent="0.25">
      <c r="A53" s="33"/>
      <c r="AB53" s="35"/>
    </row>
    <row r="54" spans="1:28" ht="15" customHeight="1" x14ac:dyDescent="0.25">
      <c r="A54" s="33"/>
      <c r="AB54" s="35"/>
    </row>
    <row r="55" spans="1:28" ht="15" customHeight="1" x14ac:dyDescent="0.25">
      <c r="A55" s="33"/>
      <c r="AB55" s="33"/>
    </row>
    <row r="56" spans="1:28" ht="21.95" customHeight="1" x14ac:dyDescent="0.25">
      <c r="A56" s="33"/>
      <c r="AB56" s="33"/>
    </row>
    <row r="57" spans="1:28" ht="15" customHeight="1" x14ac:dyDescent="0.25">
      <c r="A57" s="33"/>
      <c r="AB57" s="33"/>
    </row>
    <row r="58" spans="1:28" ht="15" customHeight="1" x14ac:dyDescent="0.25">
      <c r="A58" s="33"/>
      <c r="AB58" s="33"/>
    </row>
    <row r="59" spans="1:28" ht="9.9499999999999993" customHeight="1" x14ac:dyDescent="0.25">
      <c r="A59" s="33"/>
      <c r="AB59" s="33"/>
    </row>
    <row r="60" spans="1:28" ht="21.95" customHeight="1" x14ac:dyDescent="0.25"/>
    <row r="61" spans="1:28" ht="21.95" customHeight="1" x14ac:dyDescent="0.25"/>
  </sheetData>
  <sheetProtection algorithmName="SHA-512" hashValue="7SWU1KZCR5brsM988xpfvZk1dSKstE44jkTLFPRRwjDh/ky2BiYpR2xOCVixvO4sEGej44cmDEVPKwXc9TZvLA==" saltValue="/u8xS1rqKVKo2y58gj22fQ==" spinCount="100000" sheet="1" selectLockedCells="1"/>
  <mergeCells count="16">
    <mergeCell ref="C36:Z36"/>
    <mergeCell ref="R30:Z30"/>
    <mergeCell ref="R33:Z33"/>
    <mergeCell ref="J8:Z8"/>
    <mergeCell ref="R10:Z10"/>
    <mergeCell ref="R14:Z14"/>
    <mergeCell ref="R18:Z18"/>
    <mergeCell ref="R23:Z23"/>
    <mergeCell ref="C18:K18"/>
    <mergeCell ref="C26:Q28"/>
    <mergeCell ref="R25:Z25"/>
    <mergeCell ref="AC2:AI2"/>
    <mergeCell ref="B2:AA2"/>
    <mergeCell ref="B3:AA3"/>
    <mergeCell ref="B6:AA6"/>
    <mergeCell ref="B4:AA4"/>
  </mergeCells>
  <conditionalFormatting sqref="AC10:AK17">
    <cfRule type="cellIs" dxfId="8" priority="57" operator="equal">
      <formula>"keine Freitestung"</formula>
    </cfRule>
  </conditionalFormatting>
  <conditionalFormatting sqref="AH4:AK17">
    <cfRule type="cellIs" dxfId="7" priority="55" operator="equal">
      <formula>"keine Freitestung"</formula>
    </cfRule>
    <cfRule type="cellIs" dxfId="6" priority="56" operator="equal">
      <formula>"keine Q."</formula>
    </cfRule>
  </conditionalFormatting>
  <conditionalFormatting sqref="AC2:AK17">
    <cfRule type="cellIs" dxfId="5" priority="53" operator="equal">
      <formula>"Keine Q."</formula>
    </cfRule>
    <cfRule type="cellIs" dxfId="4" priority="54" operator="equal">
      <formula>"keine Freitestung"</formula>
    </cfRule>
  </conditionalFormatting>
  <conditionalFormatting sqref="AC3:AK17">
    <cfRule type="cellIs" dxfId="3" priority="50" operator="equal">
      <formula>"keine Q."</formula>
    </cfRule>
    <cfRule type="cellIs" dxfId="2" priority="51" operator="equal">
      <formula>"keine Freitestung"</formula>
    </cfRule>
    <cfRule type="cellIs" dxfId="1" priority="52" operator="equal">
      <formula>"Keine Freitestung"</formula>
    </cfRule>
  </conditionalFormatting>
  <conditionalFormatting sqref="AC1:AK1048576">
    <cfRule type="cellIs" dxfId="0" priority="49" operator="equal">
      <formula>"keine Freitestung"</formula>
    </cfRule>
  </conditionalFormatting>
  <pageMargins left="0.82677165354330717" right="0.82677165354330717" top="0.74803149606299213" bottom="0.74803149606299213" header="0.31496062992125984" footer="0.31496062992125984"/>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election activeCell="D26" sqref="D26"/>
    </sheetView>
  </sheetViews>
  <sheetFormatPr baseColWidth="10" defaultRowHeight="15" x14ac:dyDescent="0.25"/>
  <cols>
    <col min="2" max="2" width="46" customWidth="1"/>
    <col min="3" max="3" width="25.7109375" customWidth="1"/>
    <col min="5" max="5" width="15.7109375" customWidth="1"/>
    <col min="7" max="7" width="33.140625" customWidth="1"/>
    <col min="8" max="8" width="41.28515625" customWidth="1"/>
    <col min="9" max="9" width="29.28515625" customWidth="1"/>
    <col min="11" max="11" width="28.5703125" customWidth="1"/>
  </cols>
  <sheetData>
    <row r="1" spans="1:11" ht="57" customHeight="1" x14ac:dyDescent="0.25">
      <c r="A1" t="s">
        <v>18</v>
      </c>
      <c r="B1" t="s">
        <v>15</v>
      </c>
      <c r="C1" t="s">
        <v>13</v>
      </c>
      <c r="D1" t="s">
        <v>14</v>
      </c>
      <c r="E1" t="s">
        <v>21</v>
      </c>
      <c r="F1" t="s">
        <v>22</v>
      </c>
      <c r="G1" s="1" t="s">
        <v>4</v>
      </c>
      <c r="H1" s="2" t="s">
        <v>8</v>
      </c>
      <c r="I1" s="2" t="s">
        <v>3</v>
      </c>
      <c r="J1" s="1" t="s">
        <v>9</v>
      </c>
      <c r="K1" s="1" t="s">
        <v>10</v>
      </c>
    </row>
    <row r="2" spans="1:11" x14ac:dyDescent="0.25">
      <c r="A2">
        <v>1</v>
      </c>
      <c r="B2" t="s">
        <v>16</v>
      </c>
      <c r="C2" t="s">
        <v>7</v>
      </c>
      <c r="D2" t="s">
        <v>6</v>
      </c>
      <c r="F2" t="s">
        <v>0</v>
      </c>
      <c r="G2" t="s">
        <v>23</v>
      </c>
      <c r="H2" t="s">
        <v>23</v>
      </c>
      <c r="I2" t="s">
        <v>23</v>
      </c>
      <c r="J2" t="s">
        <v>23</v>
      </c>
      <c r="K2" t="s">
        <v>23</v>
      </c>
    </row>
    <row r="3" spans="1:11" x14ac:dyDescent="0.25">
      <c r="A3">
        <v>2</v>
      </c>
      <c r="B3" t="s">
        <v>16</v>
      </c>
      <c r="C3" t="s">
        <v>7</v>
      </c>
      <c r="D3" t="s">
        <v>6</v>
      </c>
      <c r="F3" t="s">
        <v>1</v>
      </c>
      <c r="G3" t="s">
        <v>24</v>
      </c>
      <c r="H3" t="s">
        <v>25</v>
      </c>
      <c r="I3" t="s">
        <v>26</v>
      </c>
      <c r="J3" t="s">
        <v>27</v>
      </c>
      <c r="K3" t="s">
        <v>2</v>
      </c>
    </row>
    <row r="4" spans="1:11" x14ac:dyDescent="0.25">
      <c r="A4">
        <v>3</v>
      </c>
      <c r="B4" t="s">
        <v>16</v>
      </c>
      <c r="C4" t="s">
        <v>7</v>
      </c>
      <c r="D4" t="s">
        <v>17</v>
      </c>
      <c r="F4" t="s">
        <v>0</v>
      </c>
      <c r="G4" t="s">
        <v>23</v>
      </c>
      <c r="H4" t="s">
        <v>23</v>
      </c>
      <c r="I4" t="s">
        <v>23</v>
      </c>
      <c r="J4" t="s">
        <v>23</v>
      </c>
      <c r="K4" t="s">
        <v>23</v>
      </c>
    </row>
    <row r="5" spans="1:11" x14ac:dyDescent="0.25">
      <c r="A5">
        <v>4</v>
      </c>
      <c r="B5" t="s">
        <v>16</v>
      </c>
      <c r="C5" t="s">
        <v>7</v>
      </c>
      <c r="D5" t="s">
        <v>17</v>
      </c>
      <c r="F5" t="s">
        <v>1</v>
      </c>
      <c r="G5" t="s">
        <v>28</v>
      </c>
      <c r="H5" t="s">
        <v>29</v>
      </c>
      <c r="I5" t="s">
        <v>30</v>
      </c>
      <c r="J5" t="s">
        <v>2</v>
      </c>
      <c r="K5" t="s">
        <v>2</v>
      </c>
    </row>
    <row r="6" spans="1:11" x14ac:dyDescent="0.25">
      <c r="A6">
        <v>5</v>
      </c>
      <c r="B6" t="s">
        <v>16</v>
      </c>
      <c r="C6" t="s">
        <v>12</v>
      </c>
      <c r="D6" t="s">
        <v>6</v>
      </c>
      <c r="F6" t="s">
        <v>0</v>
      </c>
      <c r="G6" t="s">
        <v>24</v>
      </c>
      <c r="H6" s="3" t="s">
        <v>25</v>
      </c>
      <c r="I6" s="3" t="s">
        <v>26</v>
      </c>
      <c r="J6" t="s">
        <v>27</v>
      </c>
      <c r="K6" t="s">
        <v>2</v>
      </c>
    </row>
    <row r="7" spans="1:11" x14ac:dyDescent="0.25">
      <c r="A7">
        <v>6</v>
      </c>
      <c r="B7" t="s">
        <v>16</v>
      </c>
      <c r="C7" t="s">
        <v>12</v>
      </c>
      <c r="D7" t="s">
        <v>6</v>
      </c>
      <c r="F7" t="s">
        <v>1</v>
      </c>
      <c r="G7" t="s">
        <v>24</v>
      </c>
      <c r="H7" t="s">
        <v>31</v>
      </c>
      <c r="I7" t="s">
        <v>31</v>
      </c>
      <c r="J7" t="s">
        <v>27</v>
      </c>
      <c r="K7" t="s">
        <v>2</v>
      </c>
    </row>
    <row r="8" spans="1:11" x14ac:dyDescent="0.25">
      <c r="A8">
        <v>7</v>
      </c>
      <c r="B8" t="s">
        <v>16</v>
      </c>
      <c r="C8" t="s">
        <v>12</v>
      </c>
      <c r="D8" t="s">
        <v>17</v>
      </c>
      <c r="F8" t="s">
        <v>0</v>
      </c>
      <c r="G8" t="s">
        <v>28</v>
      </c>
      <c r="H8" t="s">
        <v>29</v>
      </c>
      <c r="I8" t="s">
        <v>30</v>
      </c>
      <c r="J8" t="s">
        <v>2</v>
      </c>
      <c r="K8" t="s">
        <v>2</v>
      </c>
    </row>
    <row r="9" spans="1:11" x14ac:dyDescent="0.25">
      <c r="A9">
        <v>8</v>
      </c>
      <c r="B9" t="s">
        <v>16</v>
      </c>
      <c r="C9" t="s">
        <v>12</v>
      </c>
      <c r="D9" t="s">
        <v>17</v>
      </c>
      <c r="F9" t="s">
        <v>1</v>
      </c>
      <c r="G9" t="s">
        <v>28</v>
      </c>
      <c r="H9" t="s">
        <v>31</v>
      </c>
      <c r="I9" t="s">
        <v>31</v>
      </c>
      <c r="J9" t="s">
        <v>2</v>
      </c>
      <c r="K9" t="s">
        <v>2</v>
      </c>
    </row>
    <row r="10" spans="1:11" x14ac:dyDescent="0.25">
      <c r="A10">
        <v>9</v>
      </c>
      <c r="B10" t="s">
        <v>19</v>
      </c>
      <c r="E10">
        <v>0</v>
      </c>
      <c r="F10" t="s">
        <v>0</v>
      </c>
      <c r="G10" t="s">
        <v>23</v>
      </c>
      <c r="H10" t="s">
        <v>23</v>
      </c>
      <c r="I10" t="s">
        <v>23</v>
      </c>
      <c r="J10" t="s">
        <v>23</v>
      </c>
      <c r="K10" t="s">
        <v>23</v>
      </c>
    </row>
    <row r="11" spans="1:11" x14ac:dyDescent="0.25">
      <c r="A11">
        <v>10</v>
      </c>
      <c r="B11" t="s">
        <v>19</v>
      </c>
      <c r="E11">
        <v>0</v>
      </c>
      <c r="F11" t="s">
        <v>1</v>
      </c>
      <c r="G11" t="s">
        <v>32</v>
      </c>
      <c r="H11" t="s">
        <v>33</v>
      </c>
      <c r="I11" t="s">
        <v>34</v>
      </c>
      <c r="J11" t="s">
        <v>11</v>
      </c>
      <c r="K11" t="s">
        <v>35</v>
      </c>
    </row>
    <row r="12" spans="1:11" x14ac:dyDescent="0.25">
      <c r="A12">
        <v>11</v>
      </c>
      <c r="B12" t="s">
        <v>20</v>
      </c>
      <c r="E12">
        <v>0</v>
      </c>
      <c r="F12" t="s">
        <v>0</v>
      </c>
      <c r="G12" t="s">
        <v>23</v>
      </c>
      <c r="H12" t="s">
        <v>23</v>
      </c>
      <c r="I12" t="s">
        <v>23</v>
      </c>
      <c r="J12" t="s">
        <v>23</v>
      </c>
      <c r="K12" t="s">
        <v>23</v>
      </c>
    </row>
    <row r="13" spans="1:11" x14ac:dyDescent="0.25">
      <c r="A13">
        <v>12</v>
      </c>
      <c r="B13" t="s">
        <v>20</v>
      </c>
      <c r="F13" t="s">
        <v>1</v>
      </c>
      <c r="G13" t="s">
        <v>32</v>
      </c>
      <c r="H13" t="s">
        <v>33</v>
      </c>
      <c r="I13" t="s">
        <v>34</v>
      </c>
      <c r="J13" t="s">
        <v>11</v>
      </c>
      <c r="K13" t="s">
        <v>35</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37" sqref="F37"/>
    </sheetView>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Absonderung Infizierte</vt:lpstr>
      <vt:lpstr>Sverweis</vt:lpstr>
      <vt:lpstr>Tabelle3</vt:lpstr>
      <vt:lpstr>'Absonderung Infizierte'!Druckbereich</vt:lpstr>
    </vt:vector>
  </TitlesOfParts>
  <Company>Landratsamt Zwickau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Stuckert, Sebastian</dc:creator>
  <cp:lastModifiedBy>Laux Brigitte</cp:lastModifiedBy>
  <cp:lastPrinted>2022-04-20T10:52:56Z</cp:lastPrinted>
  <dcterms:created xsi:type="dcterms:W3CDTF">2021-10-21T06:35:49Z</dcterms:created>
  <dcterms:modified xsi:type="dcterms:W3CDTF">2022-04-22T12:18:46Z</dcterms:modified>
</cp:coreProperties>
</file>